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bud\Downloads\LH\"/>
    </mc:Choice>
  </mc:AlternateContent>
  <xr:revisionPtr revIDLastSave="0" documentId="8_{A6A09462-0662-4782-A107-7CE6BD9668D0}" xr6:coauthVersionLast="46" xr6:coauthVersionMax="46" xr10:uidLastSave="{00000000-0000-0000-0000-000000000000}"/>
  <bookViews>
    <workbookView xWindow="-120" yWindow="-120" windowWidth="24240" windowHeight="13140" xr2:uid="{2C8FB66A-BCD5-442C-9D4A-D7F949C25D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K33" i="1"/>
  <c r="K27" i="1"/>
  <c r="K26" i="1" s="1"/>
  <c r="K34" i="1" s="1"/>
  <c r="S26" i="1"/>
  <c r="R26" i="1"/>
  <c r="Q26" i="1"/>
  <c r="Q34" i="1" s="1"/>
  <c r="P26" i="1"/>
  <c r="P34" i="1" s="1"/>
  <c r="O26" i="1"/>
  <c r="N26" i="1"/>
  <c r="M26" i="1"/>
  <c r="M34" i="1" s="1"/>
  <c r="L26" i="1"/>
  <c r="L34" i="1" s="1"/>
  <c r="J26" i="1"/>
  <c r="I26" i="1"/>
  <c r="I34" i="1" s="1"/>
  <c r="H26" i="1"/>
  <c r="H34" i="1" s="1"/>
  <c r="G26" i="1"/>
  <c r="F26" i="1"/>
  <c r="E26" i="1"/>
  <c r="E34" i="1" s="1"/>
  <c r="D26" i="1"/>
  <c r="D34" i="1" s="1"/>
  <c r="K25" i="1"/>
  <c r="K24" i="1"/>
  <c r="K20" i="1"/>
  <c r="K18" i="1"/>
  <c r="R16" i="1"/>
  <c r="Q16" i="1"/>
  <c r="P16" i="1"/>
  <c r="O16" i="1"/>
  <c r="N16" i="1"/>
  <c r="M16" i="1"/>
  <c r="L16" i="1"/>
  <c r="K16" i="1"/>
  <c r="J16" i="1"/>
  <c r="I16" i="1"/>
  <c r="H16" i="1"/>
  <c r="G16" i="1"/>
  <c r="G34" i="1" s="1"/>
  <c r="F16" i="1"/>
  <c r="E16" i="1"/>
  <c r="D16" i="1"/>
  <c r="K13" i="1"/>
  <c r="K7" i="1" s="1"/>
  <c r="K12" i="1"/>
  <c r="K8" i="1"/>
  <c r="R7" i="1"/>
  <c r="R34" i="1" s="1"/>
  <c r="Q7" i="1"/>
  <c r="P7" i="1"/>
  <c r="O7" i="1"/>
  <c r="O34" i="1" s="1"/>
  <c r="N7" i="1"/>
  <c r="N34" i="1" s="1"/>
  <c r="M7" i="1"/>
  <c r="L7" i="1"/>
  <c r="J7" i="1"/>
  <c r="J34" i="1" s="1"/>
  <c r="I7" i="1"/>
  <c r="H7" i="1"/>
  <c r="G7" i="1"/>
  <c r="F7" i="1"/>
  <c r="F34" i="1" s="1"/>
  <c r="E7" i="1"/>
  <c r="D7" i="1"/>
</calcChain>
</file>

<file path=xl/sharedStrings.xml><?xml version="1.0" encoding="utf-8"?>
<sst xmlns="http://schemas.openxmlformats.org/spreadsheetml/2006/main" count="41" uniqueCount="40">
  <si>
    <t>No</t>
  </si>
  <si>
    <t>Kecamatan</t>
  </si>
  <si>
    <t>Pengelolaan Sampah</t>
  </si>
  <si>
    <t>Tempat Pembuangan Sampah</t>
  </si>
  <si>
    <t>TPS</t>
  </si>
  <si>
    <t>Volume</t>
  </si>
  <si>
    <t>TPA</t>
  </si>
  <si>
    <t>I</t>
  </si>
  <si>
    <t>Kecamatan Batu</t>
  </si>
  <si>
    <t>Desa Sumberjo</t>
  </si>
  <si>
    <t>Kelurahan Songgokerto</t>
  </si>
  <si>
    <t>Desa Pesanggrahan</t>
  </si>
  <si>
    <t>Kelurahan Ngaglik</t>
  </si>
  <si>
    <t>Kelurahan Sisir</t>
  </si>
  <si>
    <t>Desa Sidomulyo</t>
  </si>
  <si>
    <t>Kelurahan Temas</t>
  </si>
  <si>
    <t>Desa Oro Oro Ombo</t>
  </si>
  <si>
    <t>II</t>
  </si>
  <si>
    <t>Kecamatan Bumiaji</t>
  </si>
  <si>
    <t>Desa Giripurno</t>
  </si>
  <si>
    <t>Desa Pandanrejo</t>
  </si>
  <si>
    <t>Desa Bumiaji</t>
  </si>
  <si>
    <t>Desa Bulukerto</t>
  </si>
  <si>
    <t>Desa Punten</t>
  </si>
  <si>
    <t>Desa Tulungrejo</t>
  </si>
  <si>
    <t>Desa Sumbergondo</t>
  </si>
  <si>
    <t>Desa Gunungsari</t>
  </si>
  <si>
    <t>Desa Sumberbrantas</t>
  </si>
  <si>
    <t>III</t>
  </si>
  <si>
    <t>Kecamatan Junrejo</t>
  </si>
  <si>
    <t>Desa Beji</t>
  </si>
  <si>
    <t>Desa Torongrejo</t>
  </si>
  <si>
    <t>Desa Pendem</t>
  </si>
  <si>
    <t>Desa Mojorejo</t>
  </si>
  <si>
    <t>Desa Tlekung</t>
  </si>
  <si>
    <t>Desa Junrejo</t>
  </si>
  <si>
    <t>Kelurahan Dadaprejo</t>
  </si>
  <si>
    <t>IV</t>
  </si>
  <si>
    <t>Jumlah Kota Batu</t>
  </si>
  <si>
    <t>*data tahun 2019 per semester 1 (juni)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</si>
</sst>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mbria"/>
      <family val="1"/>
    </font>
    <font>
      <sz val="11"/>
      <name val="Cambria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vertical="top" wrapText="1"/>
    </xf>
    <xf numFmtId="0" fontId="4" fillId="0" borderId="1" xfId="0" applyFont="1" applyBorder="1"/>
    <xf numFmtId="0" fontId="3" fillId="0" borderId="0" xfId="0" applyFont="1"/>
    <xf numFmtId="0" fontId="11" fillId="0" borderId="1" xfId="2" applyFont="1" applyBorder="1" applyAlignment="1">
      <alignment vertical="top" wrapText="1"/>
    </xf>
    <xf numFmtId="3" fontId="4" fillId="0" borderId="1" xfId="0" applyNumberFormat="1" applyFont="1" applyBorder="1"/>
    <xf numFmtId="41" fontId="4" fillId="0" borderId="1" xfId="1" applyFont="1" applyBorder="1"/>
    <xf numFmtId="3" fontId="8" fillId="0" borderId="1" xfId="0" applyNumberFormat="1" applyFont="1" applyBorder="1"/>
    <xf numFmtId="41" fontId="8" fillId="0" borderId="1" xfId="1" applyFont="1" applyBorder="1"/>
    <xf numFmtId="0" fontId="3" fillId="0" borderId="1" xfId="0" applyFont="1" applyBorder="1"/>
    <xf numFmtId="0" fontId="8" fillId="0" borderId="0" xfId="0" applyFont="1"/>
  </cellXfs>
  <cellStyles count="3">
    <cellStyle name="Comma [0]" xfId="1" builtinId="6"/>
    <cellStyle name="Normal" xfId="0" builtinId="0"/>
    <cellStyle name="Normal 2" xfId="2" xr:uid="{F4E8C954-C068-481F-A767-2AB5C3E66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745C-6F32-4CCB-86C0-CADBA34BE458}">
  <dimension ref="B2:S35"/>
  <sheetViews>
    <sheetView tabSelected="1" workbookViewId="0">
      <selection activeCell="U12" sqref="U12"/>
    </sheetView>
  </sheetViews>
  <sheetFormatPr defaultColWidth="17.28515625" defaultRowHeight="14.25" x14ac:dyDescent="0.2"/>
  <cols>
    <col min="1" max="1" width="5.42578125" style="2" customWidth="1"/>
    <col min="2" max="2" width="9.42578125" style="2" customWidth="1"/>
    <col min="3" max="3" width="22.85546875" style="2" customWidth="1"/>
    <col min="4" max="18" width="8.7109375" style="2" customWidth="1"/>
    <col min="19" max="19" width="9.85546875" style="2" bestFit="1" customWidth="1"/>
    <col min="20" max="16384" width="17.28515625" style="2"/>
  </cols>
  <sheetData>
    <row r="2" spans="2:19" x14ac:dyDescent="0.2">
      <c r="B2" s="1"/>
      <c r="C2" s="1"/>
    </row>
    <row r="3" spans="2:19" x14ac:dyDescent="0.2">
      <c r="B3" s="3" t="s">
        <v>0</v>
      </c>
      <c r="C3" s="4" t="s">
        <v>1</v>
      </c>
      <c r="D3" s="5" t="s">
        <v>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 x14ac:dyDescent="0.2">
      <c r="B4" s="3"/>
      <c r="C4" s="4"/>
      <c r="D4" s="7" t="s">
        <v>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19" x14ac:dyDescent="0.2">
      <c r="B5" s="3"/>
      <c r="C5" s="4"/>
      <c r="D5" s="7" t="s">
        <v>4</v>
      </c>
      <c r="E5" s="8"/>
      <c r="F5" s="8"/>
      <c r="G5" s="9"/>
      <c r="H5" s="7" t="s">
        <v>5</v>
      </c>
      <c r="I5" s="8"/>
      <c r="J5" s="8"/>
      <c r="K5" s="9"/>
      <c r="L5" s="7" t="s">
        <v>6</v>
      </c>
      <c r="M5" s="8"/>
      <c r="N5" s="8"/>
      <c r="O5" s="9"/>
      <c r="P5" s="7" t="s">
        <v>5</v>
      </c>
      <c r="Q5" s="8"/>
      <c r="R5" s="8"/>
      <c r="S5" s="9"/>
    </row>
    <row r="6" spans="2:19" x14ac:dyDescent="0.2">
      <c r="B6" s="10">
        <v>1</v>
      </c>
      <c r="C6" s="11">
        <v>2</v>
      </c>
      <c r="D6" s="12">
        <v>2017</v>
      </c>
      <c r="E6" s="12">
        <v>2018</v>
      </c>
      <c r="F6" s="12">
        <v>2019</v>
      </c>
      <c r="G6" s="13">
        <v>2020</v>
      </c>
      <c r="H6" s="12">
        <v>2017</v>
      </c>
      <c r="I6" s="12">
        <v>2018</v>
      </c>
      <c r="J6" s="12">
        <v>2019</v>
      </c>
      <c r="K6" s="13">
        <v>2020</v>
      </c>
      <c r="L6" s="12">
        <v>2017</v>
      </c>
      <c r="M6" s="12">
        <v>2018</v>
      </c>
      <c r="N6" s="12">
        <v>2019</v>
      </c>
      <c r="O6" s="13">
        <v>2020</v>
      </c>
      <c r="P6" s="12">
        <v>2017</v>
      </c>
      <c r="Q6" s="12">
        <v>2018</v>
      </c>
      <c r="R6" s="12">
        <v>2019</v>
      </c>
      <c r="S6" s="13">
        <v>2020</v>
      </c>
    </row>
    <row r="7" spans="2:19" s="17" customFormat="1" ht="15.75" x14ac:dyDescent="0.2">
      <c r="B7" s="14" t="s">
        <v>7</v>
      </c>
      <c r="C7" s="15" t="s">
        <v>8</v>
      </c>
      <c r="D7" s="16">
        <f>SUM(D8:D15)</f>
        <v>18</v>
      </c>
      <c r="E7" s="16">
        <f t="shared" ref="E7" si="0">SUM(E8:E15)</f>
        <v>19</v>
      </c>
      <c r="F7" s="16">
        <f>SUM(F8:F15)</f>
        <v>20</v>
      </c>
      <c r="G7" s="16">
        <f>SUM(G8:G15)</f>
        <v>3</v>
      </c>
      <c r="H7" s="16">
        <f t="shared" ref="H7:J7" si="1">SUM(H8:H15)</f>
        <v>375</v>
      </c>
      <c r="I7" s="16">
        <f t="shared" si="1"/>
        <v>381</v>
      </c>
      <c r="J7" s="16">
        <f t="shared" si="1"/>
        <v>387</v>
      </c>
      <c r="K7" s="16">
        <f>SUM(K8:K15)</f>
        <v>1183.8800000000001</v>
      </c>
      <c r="L7" s="16">
        <f t="shared" ref="L7:N7" si="2">SUM(L8:L15)</f>
        <v>0</v>
      </c>
      <c r="M7" s="16">
        <f t="shared" si="2"/>
        <v>0</v>
      </c>
      <c r="N7" s="16">
        <f t="shared" si="2"/>
        <v>0</v>
      </c>
      <c r="O7" s="16">
        <f>SUM(O8:O15)</f>
        <v>0</v>
      </c>
      <c r="P7" s="16">
        <f t="shared" ref="P7:R7" si="3">SUM(P8:P15)</f>
        <v>0</v>
      </c>
      <c r="Q7" s="16">
        <f t="shared" si="3"/>
        <v>0</v>
      </c>
      <c r="R7" s="16">
        <f t="shared" si="3"/>
        <v>0</v>
      </c>
      <c r="S7" s="16">
        <v>0</v>
      </c>
    </row>
    <row r="8" spans="2:19" ht="15.75" x14ac:dyDescent="0.2">
      <c r="B8" s="18">
        <v>1</v>
      </c>
      <c r="C8" s="18" t="s">
        <v>9</v>
      </c>
      <c r="D8" s="13">
        <v>2</v>
      </c>
      <c r="E8" s="13">
        <v>2</v>
      </c>
      <c r="F8" s="13">
        <v>2</v>
      </c>
      <c r="G8" s="13">
        <v>1</v>
      </c>
      <c r="H8" s="13">
        <v>69</v>
      </c>
      <c r="I8" s="13">
        <v>69</v>
      </c>
      <c r="J8" s="13">
        <v>69</v>
      </c>
      <c r="K8" s="13">
        <f>62*4</f>
        <v>248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</row>
    <row r="9" spans="2:19" ht="15.75" x14ac:dyDescent="0.2">
      <c r="B9" s="18">
        <v>2</v>
      </c>
      <c r="C9" s="18" t="s">
        <v>10</v>
      </c>
      <c r="D9" s="13">
        <v>3</v>
      </c>
      <c r="E9" s="13">
        <v>3</v>
      </c>
      <c r="F9" s="13">
        <v>3</v>
      </c>
      <c r="G9" s="13">
        <v>0</v>
      </c>
      <c r="H9" s="13">
        <v>79</v>
      </c>
      <c r="I9" s="13">
        <v>79</v>
      </c>
      <c r="J9" s="13">
        <v>79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2:19" ht="15.75" x14ac:dyDescent="0.2">
      <c r="B10" s="18">
        <v>3</v>
      </c>
      <c r="C10" s="18" t="s">
        <v>11</v>
      </c>
      <c r="D10" s="13">
        <v>2</v>
      </c>
      <c r="E10" s="13">
        <v>2</v>
      </c>
      <c r="F10" s="13">
        <v>2</v>
      </c>
      <c r="G10" s="13">
        <v>0</v>
      </c>
      <c r="H10" s="13">
        <v>12</v>
      </c>
      <c r="I10" s="13">
        <v>12</v>
      </c>
      <c r="J10" s="13">
        <v>12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2:19" ht="15.75" x14ac:dyDescent="0.2">
      <c r="B11" s="18">
        <v>4</v>
      </c>
      <c r="C11" s="18" t="s">
        <v>12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2:19" ht="15.75" x14ac:dyDescent="0.2">
      <c r="B12" s="18">
        <v>5</v>
      </c>
      <c r="C12" s="18" t="s">
        <v>13</v>
      </c>
      <c r="D12" s="13">
        <v>3</v>
      </c>
      <c r="E12" s="13">
        <v>3</v>
      </c>
      <c r="F12" s="13">
        <v>3</v>
      </c>
      <c r="G12" s="13">
        <v>1</v>
      </c>
      <c r="H12" s="13">
        <v>85</v>
      </c>
      <c r="I12" s="13">
        <v>85</v>
      </c>
      <c r="J12" s="13">
        <v>85</v>
      </c>
      <c r="K12" s="13">
        <f>15.97*4</f>
        <v>63.88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</row>
    <row r="13" spans="2:19" ht="15.75" x14ac:dyDescent="0.2">
      <c r="B13" s="18">
        <v>6</v>
      </c>
      <c r="C13" s="18" t="s">
        <v>14</v>
      </c>
      <c r="D13" s="13">
        <v>2</v>
      </c>
      <c r="E13" s="13">
        <v>2</v>
      </c>
      <c r="F13" s="13">
        <v>2</v>
      </c>
      <c r="G13" s="13">
        <v>1</v>
      </c>
      <c r="H13" s="13">
        <v>94</v>
      </c>
      <c r="I13" s="13">
        <v>94</v>
      </c>
      <c r="J13" s="13">
        <v>94</v>
      </c>
      <c r="K13" s="13">
        <f>218*4</f>
        <v>872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</row>
    <row r="14" spans="2:19" ht="15.75" x14ac:dyDescent="0.2">
      <c r="B14" s="18">
        <v>7</v>
      </c>
      <c r="C14" s="18" t="s">
        <v>15</v>
      </c>
      <c r="D14" s="13">
        <v>6</v>
      </c>
      <c r="E14" s="13">
        <v>7</v>
      </c>
      <c r="F14" s="13">
        <v>8</v>
      </c>
      <c r="G14" s="13">
        <v>0</v>
      </c>
      <c r="H14" s="13">
        <v>36</v>
      </c>
      <c r="I14" s="13">
        <v>42</v>
      </c>
      <c r="J14" s="13">
        <v>48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2:19" ht="15.75" x14ac:dyDescent="0.2">
      <c r="B15" s="18">
        <v>8</v>
      </c>
      <c r="C15" s="18" t="s">
        <v>16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2:19" s="17" customFormat="1" ht="15.75" x14ac:dyDescent="0.2">
      <c r="B16" s="14" t="s">
        <v>17</v>
      </c>
      <c r="C16" s="15" t="s">
        <v>18</v>
      </c>
      <c r="D16" s="16">
        <f>SUM(D17:D25)</f>
        <v>11</v>
      </c>
      <c r="E16" s="16">
        <f t="shared" ref="E16:Q16" si="4">SUM(E17:E25)</f>
        <v>12</v>
      </c>
      <c r="F16" s="16">
        <f>SUM(F17:F25)</f>
        <v>12</v>
      </c>
      <c r="G16" s="16">
        <f>SUM(G17:G25)</f>
        <v>4</v>
      </c>
      <c r="H16" s="16">
        <f t="shared" si="4"/>
        <v>345</v>
      </c>
      <c r="I16" s="16">
        <f t="shared" si="4"/>
        <v>351</v>
      </c>
      <c r="J16" s="16">
        <f>SUM(J17:J25)</f>
        <v>351</v>
      </c>
      <c r="K16" s="16">
        <f>SUM(K17:K25)</f>
        <v>559.31999999999994</v>
      </c>
      <c r="L16" s="16">
        <f t="shared" si="4"/>
        <v>0</v>
      </c>
      <c r="M16" s="16">
        <f t="shared" si="4"/>
        <v>0</v>
      </c>
      <c r="N16" s="16">
        <f>SUM(N17:N25)</f>
        <v>0</v>
      </c>
      <c r="O16" s="16">
        <f>SUM(O17:O25)</f>
        <v>0</v>
      </c>
      <c r="P16" s="16">
        <f t="shared" si="4"/>
        <v>0</v>
      </c>
      <c r="Q16" s="16">
        <f t="shared" si="4"/>
        <v>0</v>
      </c>
      <c r="R16" s="16">
        <f>SUM(R17:R25)</f>
        <v>0</v>
      </c>
      <c r="S16" s="16">
        <v>0</v>
      </c>
    </row>
    <row r="17" spans="2:19" ht="15.75" x14ac:dyDescent="0.2">
      <c r="B17" s="18">
        <v>1</v>
      </c>
      <c r="C17" s="18" t="s">
        <v>19</v>
      </c>
      <c r="D17" s="13">
        <v>2</v>
      </c>
      <c r="E17" s="13">
        <v>2</v>
      </c>
      <c r="F17" s="13">
        <v>2</v>
      </c>
      <c r="G17" s="13">
        <v>0</v>
      </c>
      <c r="H17" s="13">
        <v>12</v>
      </c>
      <c r="I17" s="13">
        <v>12</v>
      </c>
      <c r="J17" s="13">
        <v>12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</row>
    <row r="18" spans="2:19" ht="15.75" x14ac:dyDescent="0.2">
      <c r="B18" s="18">
        <v>2</v>
      </c>
      <c r="C18" s="18" t="s">
        <v>20</v>
      </c>
      <c r="D18" s="13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f>18.55*4</f>
        <v>74.2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2:19" ht="15.75" x14ac:dyDescent="0.2">
      <c r="B19" s="18">
        <v>3</v>
      </c>
      <c r="C19" s="18" t="s">
        <v>21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</row>
    <row r="20" spans="2:19" ht="15.75" x14ac:dyDescent="0.2">
      <c r="B20" s="18">
        <v>4</v>
      </c>
      <c r="C20" s="18" t="s">
        <v>22</v>
      </c>
      <c r="D20" s="13">
        <v>2</v>
      </c>
      <c r="E20" s="13">
        <v>2</v>
      </c>
      <c r="F20" s="13">
        <v>2</v>
      </c>
      <c r="G20" s="13">
        <v>1</v>
      </c>
      <c r="H20" s="13">
        <v>101</v>
      </c>
      <c r="I20" s="13">
        <v>101</v>
      </c>
      <c r="J20" s="13">
        <v>101</v>
      </c>
      <c r="K20" s="13">
        <f>62*4</f>
        <v>248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2:19" ht="15.75" x14ac:dyDescent="0.2">
      <c r="B21" s="18">
        <v>5</v>
      </c>
      <c r="C21" s="18" t="s">
        <v>23</v>
      </c>
      <c r="D21" s="13">
        <v>2</v>
      </c>
      <c r="E21" s="13">
        <v>2</v>
      </c>
      <c r="F21" s="13">
        <v>2</v>
      </c>
      <c r="G21" s="13">
        <v>0</v>
      </c>
      <c r="H21" s="13">
        <v>52</v>
      </c>
      <c r="I21" s="13">
        <v>52</v>
      </c>
      <c r="J21" s="13">
        <v>52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</row>
    <row r="22" spans="2:19" ht="15.75" x14ac:dyDescent="0.2">
      <c r="B22" s="18">
        <v>6</v>
      </c>
      <c r="C22" s="18" t="s">
        <v>24</v>
      </c>
      <c r="D22" s="13">
        <v>1</v>
      </c>
      <c r="E22" s="13">
        <v>1</v>
      </c>
      <c r="F22" s="13">
        <v>1</v>
      </c>
      <c r="G22" s="13">
        <v>0</v>
      </c>
      <c r="H22" s="13">
        <v>30</v>
      </c>
      <c r="I22" s="13">
        <v>30</v>
      </c>
      <c r="J22" s="13">
        <v>30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</row>
    <row r="23" spans="2:19" ht="15.75" x14ac:dyDescent="0.2">
      <c r="B23" s="18">
        <v>7</v>
      </c>
      <c r="C23" s="18" t="s">
        <v>25</v>
      </c>
      <c r="D23" s="13">
        <v>1</v>
      </c>
      <c r="E23" s="13">
        <v>1</v>
      </c>
      <c r="F23" s="13">
        <v>1</v>
      </c>
      <c r="G23" s="13">
        <v>0</v>
      </c>
      <c r="H23" s="13">
        <v>6</v>
      </c>
      <c r="I23" s="13">
        <v>6</v>
      </c>
      <c r="J23" s="13">
        <v>6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</row>
    <row r="24" spans="2:19" ht="15.75" x14ac:dyDescent="0.2">
      <c r="B24" s="18">
        <v>8</v>
      </c>
      <c r="C24" s="18" t="s">
        <v>26</v>
      </c>
      <c r="D24" s="13">
        <v>3</v>
      </c>
      <c r="E24" s="13">
        <v>3</v>
      </c>
      <c r="F24" s="13">
        <v>3</v>
      </c>
      <c r="G24" s="13">
        <v>1</v>
      </c>
      <c r="H24" s="13">
        <v>144</v>
      </c>
      <c r="I24" s="13">
        <v>144</v>
      </c>
      <c r="J24" s="13">
        <v>144</v>
      </c>
      <c r="K24" s="13">
        <f>15.6*4</f>
        <v>62.4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2:19" ht="15.75" x14ac:dyDescent="0.2">
      <c r="B25" s="18">
        <v>9</v>
      </c>
      <c r="C25" s="18" t="s">
        <v>27</v>
      </c>
      <c r="D25" s="13">
        <v>0</v>
      </c>
      <c r="E25" s="13">
        <v>1</v>
      </c>
      <c r="F25" s="13">
        <v>1</v>
      </c>
      <c r="G25" s="13">
        <v>1</v>
      </c>
      <c r="H25" s="13">
        <v>0</v>
      </c>
      <c r="I25" s="13">
        <v>6</v>
      </c>
      <c r="J25" s="13">
        <v>6</v>
      </c>
      <c r="K25" s="13">
        <f>43.68*4</f>
        <v>174.72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</row>
    <row r="26" spans="2:19" s="17" customFormat="1" ht="15.75" x14ac:dyDescent="0.2">
      <c r="B26" s="14" t="s">
        <v>28</v>
      </c>
      <c r="C26" s="15" t="s">
        <v>29</v>
      </c>
      <c r="D26" s="16">
        <f>SUM(D27:D33)</f>
        <v>9</v>
      </c>
      <c r="E26" s="16">
        <f t="shared" ref="E26:Q26" si="5">SUM(E27:E33)</f>
        <v>9</v>
      </c>
      <c r="F26" s="16">
        <f>SUM(F27:F33)</f>
        <v>10</v>
      </c>
      <c r="G26" s="16">
        <f>SUM(G27:G33)</f>
        <v>2</v>
      </c>
      <c r="H26" s="16">
        <f t="shared" si="5"/>
        <v>237</v>
      </c>
      <c r="I26" s="16">
        <f t="shared" si="5"/>
        <v>237</v>
      </c>
      <c r="J26" s="16">
        <f>SUM(J27:J33)</f>
        <v>243</v>
      </c>
      <c r="K26" s="16">
        <f>SUM(K27:K33)</f>
        <v>496</v>
      </c>
      <c r="L26" s="16">
        <f t="shared" si="5"/>
        <v>1</v>
      </c>
      <c r="M26" s="16">
        <f t="shared" si="5"/>
        <v>1</v>
      </c>
      <c r="N26" s="16">
        <f>SUM(N27:N33)</f>
        <v>1</v>
      </c>
      <c r="O26" s="16">
        <f>SUM(O27:O33)</f>
        <v>1</v>
      </c>
      <c r="P26" s="19">
        <f t="shared" si="5"/>
        <v>96688</v>
      </c>
      <c r="Q26" s="19">
        <f t="shared" si="5"/>
        <v>97768</v>
      </c>
      <c r="R26" s="19">
        <f>SUM(R27:R33)</f>
        <v>79760</v>
      </c>
      <c r="S26" s="20">
        <f>SUM(S27:S33)</f>
        <v>26250</v>
      </c>
    </row>
    <row r="27" spans="2:19" ht="15.75" x14ac:dyDescent="0.2">
      <c r="B27" s="18">
        <v>1</v>
      </c>
      <c r="C27" s="18" t="s">
        <v>30</v>
      </c>
      <c r="D27" s="13">
        <v>1</v>
      </c>
      <c r="E27" s="13">
        <v>1</v>
      </c>
      <c r="F27" s="13">
        <v>1</v>
      </c>
      <c r="G27" s="13">
        <v>1</v>
      </c>
      <c r="H27" s="13">
        <v>42</v>
      </c>
      <c r="I27" s="13">
        <v>42</v>
      </c>
      <c r="J27" s="13">
        <v>42</v>
      </c>
      <c r="K27" s="13">
        <f>62*4</f>
        <v>248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</row>
    <row r="28" spans="2:19" ht="15.75" x14ac:dyDescent="0.2">
      <c r="B28" s="18">
        <v>2</v>
      </c>
      <c r="C28" s="18" t="s">
        <v>31</v>
      </c>
      <c r="D28" s="13">
        <v>1</v>
      </c>
      <c r="E28" s="13">
        <v>1</v>
      </c>
      <c r="F28" s="13">
        <v>1</v>
      </c>
      <c r="G28" s="13">
        <v>0</v>
      </c>
      <c r="H28" s="13">
        <v>25</v>
      </c>
      <c r="I28" s="13">
        <v>25</v>
      </c>
      <c r="J28" s="13">
        <v>25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</row>
    <row r="29" spans="2:19" ht="15.75" x14ac:dyDescent="0.2">
      <c r="B29" s="18">
        <v>3</v>
      </c>
      <c r="C29" s="18" t="s">
        <v>32</v>
      </c>
      <c r="D29" s="13">
        <v>3</v>
      </c>
      <c r="E29" s="13">
        <v>3</v>
      </c>
      <c r="F29" s="13">
        <v>4</v>
      </c>
      <c r="G29" s="13">
        <v>0</v>
      </c>
      <c r="H29" s="13">
        <v>110</v>
      </c>
      <c r="I29" s="13">
        <v>110</v>
      </c>
      <c r="J29" s="13">
        <v>116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</row>
    <row r="30" spans="2:19" ht="15.75" x14ac:dyDescent="0.2">
      <c r="B30" s="18">
        <v>4</v>
      </c>
      <c r="C30" s="18" t="s">
        <v>33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2:19" ht="15.75" x14ac:dyDescent="0.2">
      <c r="B31" s="18">
        <v>5</v>
      </c>
      <c r="C31" s="18" t="s">
        <v>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1</v>
      </c>
      <c r="M31" s="13">
        <v>1</v>
      </c>
      <c r="N31" s="13">
        <v>1</v>
      </c>
      <c r="O31" s="13">
        <v>1</v>
      </c>
      <c r="P31" s="21">
        <v>96688</v>
      </c>
      <c r="Q31" s="21">
        <v>97768</v>
      </c>
      <c r="R31" s="21">
        <v>79760</v>
      </c>
      <c r="S31" s="22">
        <v>26250</v>
      </c>
    </row>
    <row r="32" spans="2:19" ht="15.75" x14ac:dyDescent="0.2">
      <c r="B32" s="18">
        <v>6</v>
      </c>
      <c r="C32" s="18" t="s">
        <v>35</v>
      </c>
      <c r="D32" s="13">
        <v>2</v>
      </c>
      <c r="E32" s="13">
        <v>2</v>
      </c>
      <c r="F32" s="13">
        <v>2</v>
      </c>
      <c r="G32" s="13">
        <v>0</v>
      </c>
      <c r="H32" s="13">
        <v>48</v>
      </c>
      <c r="I32" s="13">
        <v>48</v>
      </c>
      <c r="J32" s="13">
        <v>48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</row>
    <row r="33" spans="2:19" ht="15.75" x14ac:dyDescent="0.2">
      <c r="B33" s="18">
        <v>7</v>
      </c>
      <c r="C33" s="18" t="s">
        <v>36</v>
      </c>
      <c r="D33" s="13">
        <v>2</v>
      </c>
      <c r="E33" s="13">
        <v>2</v>
      </c>
      <c r="F33" s="13">
        <v>2</v>
      </c>
      <c r="G33" s="13">
        <v>1</v>
      </c>
      <c r="H33" s="13">
        <v>12</v>
      </c>
      <c r="I33" s="13">
        <v>12</v>
      </c>
      <c r="J33" s="13">
        <v>12</v>
      </c>
      <c r="K33" s="13">
        <f>62*4</f>
        <v>248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</row>
    <row r="34" spans="2:19" s="17" customFormat="1" x14ac:dyDescent="0.2">
      <c r="B34" s="23" t="s">
        <v>37</v>
      </c>
      <c r="C34" s="16" t="s">
        <v>38</v>
      </c>
      <c r="D34" s="16">
        <f>D26+D16+D7</f>
        <v>38</v>
      </c>
      <c r="E34" s="16">
        <f t="shared" ref="E34:Q34" si="6">E26+E16+E7</f>
        <v>40</v>
      </c>
      <c r="F34" s="16">
        <f>F26+F16+F7</f>
        <v>42</v>
      </c>
      <c r="G34" s="16">
        <f>+G7+G16+G26</f>
        <v>9</v>
      </c>
      <c r="H34" s="16">
        <f t="shared" si="6"/>
        <v>957</v>
      </c>
      <c r="I34" s="16">
        <f t="shared" si="6"/>
        <v>969</v>
      </c>
      <c r="J34" s="16">
        <f>J26+J16+J7</f>
        <v>981</v>
      </c>
      <c r="K34" s="16">
        <f>+K26+K16+K7</f>
        <v>2239.1999999999998</v>
      </c>
      <c r="L34" s="16">
        <f t="shared" si="6"/>
        <v>1</v>
      </c>
      <c r="M34" s="16">
        <f t="shared" si="6"/>
        <v>1</v>
      </c>
      <c r="N34" s="16">
        <f>N26+N16+N7</f>
        <v>1</v>
      </c>
      <c r="O34" s="16">
        <f>+O7+O16+O26</f>
        <v>1</v>
      </c>
      <c r="P34" s="19">
        <f t="shared" si="6"/>
        <v>96688</v>
      </c>
      <c r="Q34" s="19">
        <f t="shared" si="6"/>
        <v>97768</v>
      </c>
      <c r="R34" s="19">
        <f>R26+R16+R7</f>
        <v>79760</v>
      </c>
      <c r="S34" s="20">
        <f>+S7+S16+S26</f>
        <v>26250</v>
      </c>
    </row>
    <row r="35" spans="2:19" x14ac:dyDescent="0.2">
      <c r="C35" s="24" t="s">
        <v>39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</sheetData>
  <mergeCells count="8">
    <mergeCell ref="B3:B5"/>
    <mergeCell ref="C3:C5"/>
    <mergeCell ref="D3:S3"/>
    <mergeCell ref="D4:S4"/>
    <mergeCell ref="D5:G5"/>
    <mergeCell ref="H5:K5"/>
    <mergeCell ref="L5:O5"/>
    <mergeCell ref="P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kembud</dc:creator>
  <cp:lastModifiedBy>kembud</cp:lastModifiedBy>
  <dcterms:created xsi:type="dcterms:W3CDTF">2021-07-28T05:13:16Z</dcterms:created>
  <dcterms:modified xsi:type="dcterms:W3CDTF">2021-07-28T05:14:58Z</dcterms:modified>
</cp:coreProperties>
</file>